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9A01103-E128-4318-A46C-093652DBB33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definedNames>
    <definedName name="_xlnm._FilterDatabase" localSheetId="0" hidden="1">Лист1!$A$11:$AA$11</definedName>
    <definedName name="_xlnm.Print_Area" localSheetId="0">Лист1!$A$1:$AA$25</definedName>
  </definedNames>
  <calcPr calcId="181029"/>
</workbook>
</file>

<file path=xl/calcChain.xml><?xml version="1.0" encoding="utf-8"?>
<calcChain xmlns="http://schemas.openxmlformats.org/spreadsheetml/2006/main">
  <c r="H15" i="1" l="1"/>
  <c r="H14" i="1"/>
  <c r="L14" i="1" s="1"/>
  <c r="S14" i="1" s="1"/>
  <c r="H13" i="1"/>
  <c r="L13" i="1"/>
  <c r="N13" i="1" s="1"/>
  <c r="L15" i="1"/>
  <c r="N15" i="1" s="1"/>
  <c r="P13" i="1" l="1"/>
  <c r="S13" i="1"/>
  <c r="S15" i="1"/>
  <c r="P15" i="1"/>
  <c r="N14" i="1"/>
  <c r="P14" i="1" s="1"/>
  <c r="T15" i="1" l="1"/>
  <c r="T14" i="1"/>
  <c r="T13" i="1"/>
</calcChain>
</file>

<file path=xl/sharedStrings.xml><?xml version="1.0" encoding="utf-8"?>
<sst xmlns="http://schemas.openxmlformats.org/spreadsheetml/2006/main" count="89" uniqueCount="61">
  <si>
    <t>КПП организации</t>
  </si>
  <si>
    <t>ИНН организации</t>
  </si>
  <si>
    <t>Код строительного ресурса</t>
  </si>
  <si>
    <t>%</t>
  </si>
  <si>
    <t xml:space="preserve">Полное наименование строительного ресурса, затрат в обосновывающем документе </t>
  </si>
  <si>
    <t>Затраты на перевозку</t>
  </si>
  <si>
    <t>Заготовительно-складские расходы</t>
  </si>
  <si>
    <t>Дополнительные затраты, предусмотренные пунктами 88, 117, 119-121 Методики</t>
  </si>
  <si>
    <t xml:space="preserve">Статус организации (Производитель (1)/Поставщик (2) </t>
  </si>
  <si>
    <t xml:space="preserve">% </t>
  </si>
  <si>
    <t xml:space="preserve">Наименование затрат </t>
  </si>
  <si>
    <t>РФ</t>
  </si>
  <si>
    <t>Сводная таблица результатов конъюнктурного анализа</t>
  </si>
  <si>
    <t>Уровень цен составления сметной документации</t>
  </si>
  <si>
    <t>Наименование субъекта Российской Федерации</t>
  </si>
  <si>
    <t>Ценовая зона субъекта Российской Федерации</t>
  </si>
  <si>
    <t>Раздел 1</t>
  </si>
  <si>
    <t>1.1</t>
  </si>
  <si>
    <t>1.2</t>
  </si>
  <si>
    <t>1.3</t>
  </si>
  <si>
    <t>Номер по порядку</t>
  </si>
  <si>
    <t>Единица измерения ресурса, затрат в соответствии с проектной документацией</t>
  </si>
  <si>
    <t>Единица измерения ресурса, затрат в обосновывающем документе</t>
  </si>
  <si>
    <t>Текущая отпускная цена за единицу измерения в обосновывающем документе с учетом НДС, рублей</t>
  </si>
  <si>
    <t>Текущая отпускная цена за единицу измерения в обосновывающем документе без учета НДС, рублей / Сметная цена строительного ресурса в базисном или в текущем уровне цен, размещенная в ФГИС ЦС, применяемая при РИМ, рублей</t>
  </si>
  <si>
    <t>Индекс фактической инфляции / Индексы по ГОСР</t>
  </si>
  <si>
    <t xml:space="preserve">Текущая отпускная цена за единицу измерения без учета НДС, рублей в соответствии с графой 5 в уровне цен составления сметной документации </t>
  </si>
  <si>
    <t>рублей</t>
  </si>
  <si>
    <t>Полное и (или) сокращенное (при наличии) наименование производителя (поставщика)</t>
  </si>
  <si>
    <t>Страна производителя оборудования, производственного и хозяйственного инвентаря</t>
  </si>
  <si>
    <t xml:space="preserve">Гиперссылка на веб-сайт производителя (поставщика) </t>
  </si>
  <si>
    <t>Составил</t>
  </si>
  <si>
    <t>Проверил</t>
  </si>
  <si>
    <t>Застройщик (технический заказчик)</t>
  </si>
  <si>
    <t>(наименование должности)</t>
  </si>
  <si>
    <t>(подпись)</t>
  </si>
  <si>
    <t>(фамилия, имя, отчество (при наличии)</t>
  </si>
  <si>
    <t>(наименование объекта капитального строительства)</t>
  </si>
  <si>
    <t>Населенный пункт расположения склада производителя (поставщика)</t>
  </si>
  <si>
    <t>Коробка распределительная 85х85 IP 55 для наружнего монтажа серая</t>
  </si>
  <si>
    <t>шт</t>
  </si>
  <si>
    <t>ООО "Тарис"</t>
  </si>
  <si>
    <t>АО «ТД ЭЛЕКТРОТЕХМОНТАЖ»</t>
  </si>
  <si>
    <t>ООО "Элком-Электро"</t>
  </si>
  <si>
    <t>г. Казань</t>
  </si>
  <si>
    <t>4-2023</t>
  </si>
  <si>
    <t>Коэффициент пересчета в единицу измерения в соответствии с графой 5</t>
  </si>
  <si>
    <t>Месяц и год составления обосновывающего документа / Квартал (для сметных цен строительных ресурсов в текущем уровне цен и индексов по ГОСР, размещенных в ФГИС ЦС, применяемых при РИМ)</t>
  </si>
  <si>
    <t>-</t>
  </si>
  <si>
    <t>Татарстан</t>
  </si>
  <si>
    <t>Проведение проверки стоимости 1 изделия, используемого на объектах строительства, капитального и текущего ремонта, реконструкции автомобильных дорог и транспортных сооружений в Республике Татарстан по состоянию на 4 квартал 2023 года</t>
  </si>
  <si>
    <t>счет № 45 от 01.10.2023</t>
  </si>
  <si>
    <t>счет  № 96 от 05.10.2023</t>
  </si>
  <si>
    <t>счет №28 от 03.10.2023</t>
  </si>
  <si>
    <t>ТЦ_20.5.02.03_16_1657239326_01.10.2023_01_1.1</t>
  </si>
  <si>
    <t>ТЦ_20.5.02.03_78_7804526950_05.10.2023_01_1.2</t>
  </si>
  <si>
    <t>ТЦ_20.5.02.03_77_7703214111_03.10.2023_01_1.3</t>
  </si>
  <si>
    <t xml:space="preserve"> Приложение № 1 к Методике определения сметной стоимости строительства, реконструкции, капитального ремонта, сноса объектов капитального строительства, объектов культурного наследия (памятников истории и культуры) народов Российской Федерации  на территории Российской Федерации, утверждённой приказом Министерства строительства и жилищно-коммунального хозяйства Российской Федерации от 4 августа 2020 г. № 421/пр
</t>
  </si>
  <si>
    <t xml:space="preserve">Наименование ресурса, затрат в соответствии с проектной документацией </t>
  </si>
  <si>
    <t>Сметная цена без учета НДС, рублей за единицу измерения в соответствии с графой 5</t>
  </si>
  <si>
    <t>рублей за единицу измерения в соответствии с графой 5 без учета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</si>
</sst>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\ _₽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OST Common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10" fillId="0" borderId="0" applyNumberFormat="0" applyFill="0" applyBorder="0" applyAlignment="0" applyProtection="0"/>
    <xf numFmtId="0" fontId="11" fillId="0" borderId="0"/>
    <xf numFmtId="0" fontId="2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2" fillId="0" borderId="0">
      <alignment horizontal="center" vertical="center" wrapText="1"/>
    </xf>
    <xf numFmtId="0" fontId="13" fillId="0" borderId="0"/>
    <xf numFmtId="0" fontId="13" fillId="0" borderId="0">
      <alignment horizontal="left" vertical="center" wrapText="1"/>
    </xf>
    <xf numFmtId="0" fontId="14" fillId="0" borderId="0">
      <alignment horizontal="left"/>
    </xf>
  </cellStyleXfs>
  <cellXfs count="57">
    <xf numFmtId="0" fontId="0" fillId="0" borderId="0" xfId="0"/>
    <xf numFmtId="0" fontId="16" fillId="0" borderId="0" xfId="0" applyFont="1"/>
    <xf numFmtId="0" fontId="14" fillId="0" borderId="1" xfId="12" applyFont="1" applyBorder="1" applyAlignment="1">
      <alignment horizontal="center" vertical="center" textRotation="90" wrapText="1" readingOrder="1"/>
    </xf>
    <xf numFmtId="166" fontId="14" fillId="0" borderId="1" xfId="12" applyNumberFormat="1" applyFont="1" applyBorder="1" applyAlignment="1">
      <alignment horizontal="center" vertical="center" textRotation="90" wrapText="1" readingOrder="1"/>
    </xf>
    <xf numFmtId="0" fontId="14" fillId="0" borderId="1" xfId="12" applyFont="1" applyBorder="1" applyAlignment="1">
      <alignment horizontal="center" vertical="center" wrapText="1"/>
    </xf>
    <xf numFmtId="0" fontId="17" fillId="0" borderId="4" xfId="12" applyFont="1" applyBorder="1" applyAlignment="1">
      <alignment vertical="center" wrapText="1"/>
    </xf>
    <xf numFmtId="0" fontId="17" fillId="0" borderId="5" xfId="12" applyFont="1" applyBorder="1" applyAlignment="1">
      <alignment vertical="center" wrapText="1"/>
    </xf>
    <xf numFmtId="0" fontId="17" fillId="0" borderId="1" xfId="12" applyFont="1" applyBorder="1" applyAlignment="1">
      <alignment horizontal="center" vertical="center" wrapText="1"/>
    </xf>
    <xf numFmtId="2" fontId="17" fillId="0" borderId="1" xfId="10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7" fillId="0" borderId="1" xfId="1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 wrapText="1"/>
    </xf>
    <xf numFmtId="166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0" fontId="22" fillId="0" borderId="1" xfId="1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9" fontId="22" fillId="0" borderId="1" xfId="11" applyFont="1" applyFill="1" applyBorder="1" applyAlignment="1">
      <alignment horizontal="center" vertical="center"/>
    </xf>
    <xf numFmtId="10" fontId="22" fillId="0" borderId="1" xfId="11" applyNumberFormat="1" applyFont="1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7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0" fontId="14" fillId="0" borderId="0" xfId="1" applyFont="1" applyAlignment="1">
      <alignment horizontal="right" vertical="center" wrapText="1"/>
    </xf>
    <xf numFmtId="0" fontId="14" fillId="0" borderId="1" xfId="12" applyFont="1" applyBorder="1" applyAlignment="1">
      <alignment horizontal="center" vertical="center" textRotation="90" wrapText="1" readingOrder="1"/>
    </xf>
    <xf numFmtId="0" fontId="14" fillId="0" borderId="1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/>
    </xf>
    <xf numFmtId="0" fontId="14" fillId="0" borderId="1" xfId="12" applyFont="1" applyBorder="1" applyAlignment="1">
      <alignment horizontal="center" vertical="center" textRotation="90" wrapText="1"/>
    </xf>
    <xf numFmtId="166" fontId="14" fillId="0" borderId="1" xfId="12" applyNumberFormat="1" applyFont="1" applyBorder="1" applyAlignment="1">
      <alignment horizontal="center" vertical="center" textRotation="90" wrapText="1" readingOrder="1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14" fillId="0" borderId="1" xfId="12" applyNumberFormat="1" applyFont="1" applyBorder="1" applyAlignment="1">
      <alignment horizontal="center" vertical="center" textRotation="90" wrapText="1" readingOrder="1"/>
    </xf>
    <xf numFmtId="0" fontId="17" fillId="0" borderId="0" xfId="0" applyFont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17" fontId="21" fillId="0" borderId="2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</cellXfs>
  <cellStyles count="17">
    <cellStyle name="ContentStyle" xfId="15" xr:uid="{00000000-0005-0000-0000-000000000000}"/>
    <cellStyle name="FooterStyle" xfId="16" xr:uid="{00000000-0005-0000-0000-000001000000}"/>
    <cellStyle name="HeadingStyle" xfId="13" xr:uid="{00000000-0005-0000-0000-000002000000}"/>
    <cellStyle name="Гиперссылка" xfId="7" builtinId="8"/>
    <cellStyle name="Гиперссылка 2" xfId="4" xr:uid="{00000000-0005-0000-0000-000004000000}"/>
    <cellStyle name="Обычный" xfId="0" builtinId="0"/>
    <cellStyle name="Обычный 13" xfId="6" xr:uid="{00000000-0005-0000-0000-000006000000}"/>
    <cellStyle name="Обычный 2" xfId="2" xr:uid="{00000000-0005-0000-0000-000007000000}"/>
    <cellStyle name="Обычный 2 2" xfId="8" xr:uid="{00000000-0005-0000-0000-000008000000}"/>
    <cellStyle name="Обычный 3" xfId="5" xr:uid="{00000000-0005-0000-0000-000009000000}"/>
    <cellStyle name="Обычный 3 2" xfId="9" xr:uid="{00000000-0005-0000-0000-00000A000000}"/>
    <cellStyle name="Обычный 4" xfId="1" xr:uid="{00000000-0005-0000-0000-00000B000000}"/>
    <cellStyle name="Обычный 4 2" xfId="12" xr:uid="{00000000-0005-0000-0000-00000C000000}"/>
    <cellStyle name="Обычный 5" xfId="14" xr:uid="{00000000-0005-0000-0000-00000D000000}"/>
    <cellStyle name="Процентный" xfId="11" builtinId="5"/>
    <cellStyle name="Финансовый" xfId="10" builtinId="3"/>
    <cellStyle name="Финансовый 2" xfId="3" xr:uid="{00000000-0005-0000-0000-00001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"/>
  <sheetViews>
    <sheetView tabSelected="1" zoomScale="70" zoomScaleNormal="70" zoomScaleSheetLayoutView="55" workbookViewId="0">
      <selection activeCell="A16" sqref="A16:AA16"/>
    </sheetView>
  </sheetViews>
  <sheetFormatPr defaultColWidth="8.7265625" defaultRowHeight="14.5"/>
  <cols>
    <col min="1" max="1" width="13.6328125" style="1" customWidth="1"/>
    <col min="2" max="2" width="18.26953125" style="1" customWidth="1"/>
    <col min="3" max="3" width="19.08984375" style="16" customWidth="1"/>
    <col min="4" max="4" width="22.54296875" style="15" customWidth="1"/>
    <col min="5" max="5" width="10.453125" style="1" customWidth="1"/>
    <col min="6" max="6" width="12.453125" style="1" bestFit="1" customWidth="1"/>
    <col min="7" max="7" width="17.54296875" style="17" bestFit="1" customWidth="1"/>
    <col min="8" max="8" width="19.54296875" style="17" customWidth="1"/>
    <col min="9" max="9" width="15.7265625" style="17" customWidth="1"/>
    <col min="10" max="11" width="10" style="1" bestFit="1" customWidth="1"/>
    <col min="12" max="12" width="23.26953125" style="18" bestFit="1" customWidth="1"/>
    <col min="13" max="13" width="10" style="18" bestFit="1" customWidth="1"/>
    <col min="14" max="14" width="12.453125" style="18" bestFit="1" customWidth="1"/>
    <col min="15" max="15" width="10" style="19" bestFit="1" customWidth="1"/>
    <col min="16" max="19" width="10" style="1" bestFit="1" customWidth="1"/>
    <col min="20" max="20" width="12.453125" style="1" bestFit="1" customWidth="1"/>
    <col min="21" max="21" width="33.81640625" style="1" customWidth="1"/>
    <col min="22" max="22" width="15.26953125" style="1" customWidth="1"/>
    <col min="23" max="23" width="18.1796875" style="1" customWidth="1"/>
    <col min="24" max="24" width="21.453125" style="1" customWidth="1"/>
    <col min="25" max="25" width="17.6328125" style="1" customWidth="1"/>
    <col min="26" max="26" width="12.453125" style="1" bestFit="1" customWidth="1"/>
    <col min="27" max="27" width="10" style="1" bestFit="1" customWidth="1"/>
    <col min="28" max="16384" width="8.7265625" style="1"/>
  </cols>
  <sheetData>
    <row r="1" spans="1:27" ht="233.2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5" t="s">
        <v>57</v>
      </c>
      <c r="X1" s="35"/>
      <c r="Y1" s="35"/>
      <c r="Z1" s="35"/>
      <c r="AA1" s="35"/>
    </row>
    <row r="2" spans="1:27" ht="18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6.5" customHeight="1">
      <c r="A3" s="52" t="s">
        <v>50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6.5" customHeight="1">
      <c r="A4" s="40"/>
      <c r="B4" s="40"/>
      <c r="C4" s="40"/>
      <c r="D4" s="40"/>
      <c r="E4" s="40"/>
      <c r="F4" s="40"/>
      <c r="G4" s="40"/>
      <c r="H4" s="40"/>
      <c r="I4" s="40"/>
      <c r="J4" s="56" t="s">
        <v>37</v>
      </c>
      <c r="K4" s="56"/>
      <c r="L4" s="56"/>
      <c r="M4" s="56"/>
      <c r="N4" s="56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20.2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42" t="s">
        <v>13</v>
      </c>
      <c r="T5" s="42"/>
      <c r="U5" s="42"/>
      <c r="V5" s="42"/>
      <c r="W5" s="42"/>
      <c r="X5" s="42"/>
      <c r="Y5" s="55" t="s">
        <v>45</v>
      </c>
      <c r="Z5" s="53"/>
      <c r="AA5" s="53"/>
    </row>
    <row r="6" spans="1:27" ht="20.2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42" t="s">
        <v>14</v>
      </c>
      <c r="T6" s="42"/>
      <c r="U6" s="42"/>
      <c r="V6" s="42"/>
      <c r="W6" s="42"/>
      <c r="X6" s="42"/>
      <c r="Y6" s="54" t="s">
        <v>49</v>
      </c>
      <c r="Z6" s="54"/>
      <c r="AA6" s="54"/>
    </row>
    <row r="7" spans="1:27" ht="32.2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42" t="s">
        <v>15</v>
      </c>
      <c r="T7" s="42"/>
      <c r="U7" s="42"/>
      <c r="V7" s="42"/>
      <c r="W7" s="42"/>
      <c r="X7" s="42"/>
      <c r="Y7" s="54" t="s">
        <v>49</v>
      </c>
      <c r="Z7" s="54"/>
      <c r="AA7" s="54"/>
    </row>
    <row r="8" spans="1:27" ht="20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8"/>
      <c r="T8" s="38"/>
      <c r="U8" s="38"/>
      <c r="V8" s="38"/>
      <c r="W8" s="38"/>
      <c r="X8" s="38"/>
      <c r="Y8" s="38"/>
      <c r="Z8" s="38"/>
      <c r="AA8" s="38"/>
    </row>
    <row r="9" spans="1:27" ht="132" customHeight="1">
      <c r="A9" s="44" t="s">
        <v>20</v>
      </c>
      <c r="B9" s="46" t="s">
        <v>2</v>
      </c>
      <c r="C9" s="43" t="s">
        <v>58</v>
      </c>
      <c r="D9" s="43" t="s">
        <v>4</v>
      </c>
      <c r="E9" s="43" t="s">
        <v>21</v>
      </c>
      <c r="F9" s="43" t="s">
        <v>22</v>
      </c>
      <c r="G9" s="47" t="s">
        <v>23</v>
      </c>
      <c r="H9" s="47" t="s">
        <v>24</v>
      </c>
      <c r="I9" s="47" t="s">
        <v>47</v>
      </c>
      <c r="J9" s="50" t="s">
        <v>25</v>
      </c>
      <c r="K9" s="50" t="s">
        <v>46</v>
      </c>
      <c r="L9" s="47" t="s">
        <v>26</v>
      </c>
      <c r="M9" s="43" t="s">
        <v>5</v>
      </c>
      <c r="N9" s="43"/>
      <c r="O9" s="43" t="s">
        <v>6</v>
      </c>
      <c r="P9" s="43"/>
      <c r="Q9" s="43" t="s">
        <v>7</v>
      </c>
      <c r="R9" s="43"/>
      <c r="S9" s="43"/>
      <c r="T9" s="47" t="s">
        <v>59</v>
      </c>
      <c r="U9" s="43" t="s">
        <v>28</v>
      </c>
      <c r="V9" s="50" t="s">
        <v>29</v>
      </c>
      <c r="W9" s="43" t="s">
        <v>0</v>
      </c>
      <c r="X9" s="43" t="s">
        <v>1</v>
      </c>
      <c r="Y9" s="43" t="s">
        <v>30</v>
      </c>
      <c r="Z9" s="43" t="s">
        <v>38</v>
      </c>
      <c r="AA9" s="43" t="s">
        <v>8</v>
      </c>
    </row>
    <row r="10" spans="1:27" ht="132.5">
      <c r="A10" s="44"/>
      <c r="B10" s="46"/>
      <c r="C10" s="43"/>
      <c r="D10" s="43"/>
      <c r="E10" s="43"/>
      <c r="F10" s="43"/>
      <c r="G10" s="47"/>
      <c r="H10" s="47"/>
      <c r="I10" s="47"/>
      <c r="J10" s="50"/>
      <c r="K10" s="50"/>
      <c r="L10" s="47"/>
      <c r="M10" s="3" t="s">
        <v>9</v>
      </c>
      <c r="N10" s="2" t="s">
        <v>60</v>
      </c>
      <c r="O10" s="2" t="s">
        <v>3</v>
      </c>
      <c r="P10" s="2" t="s">
        <v>27</v>
      </c>
      <c r="Q10" s="2" t="s">
        <v>10</v>
      </c>
      <c r="R10" s="2" t="s">
        <v>3</v>
      </c>
      <c r="S10" s="2" t="s">
        <v>27</v>
      </c>
      <c r="T10" s="47"/>
      <c r="U10" s="43"/>
      <c r="V10" s="50"/>
      <c r="W10" s="43"/>
      <c r="X10" s="43"/>
      <c r="Y10" s="43"/>
      <c r="Z10" s="43"/>
      <c r="AA10" s="43"/>
    </row>
    <row r="11" spans="1:27" ht="15.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4">
        <v>17</v>
      </c>
      <c r="R11" s="4">
        <v>18</v>
      </c>
      <c r="S11" s="4">
        <v>19</v>
      </c>
      <c r="T11" s="4">
        <v>20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</row>
    <row r="12" spans="1:27" ht="18">
      <c r="A12" s="5" t="s">
        <v>16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77.5">
      <c r="A13" s="20" t="s">
        <v>17</v>
      </c>
      <c r="B13" s="21" t="s">
        <v>54</v>
      </c>
      <c r="C13" s="22" t="s">
        <v>39</v>
      </c>
      <c r="D13" s="22" t="s">
        <v>39</v>
      </c>
      <c r="E13" s="23" t="s">
        <v>40</v>
      </c>
      <c r="F13" s="23" t="s">
        <v>40</v>
      </c>
      <c r="G13" s="24">
        <v>98.26</v>
      </c>
      <c r="H13" s="8">
        <f>G13/1.22</f>
        <v>80.54098360655739</v>
      </c>
      <c r="I13" s="25" t="s">
        <v>45</v>
      </c>
      <c r="J13" s="26">
        <v>1</v>
      </c>
      <c r="K13" s="26">
        <v>1</v>
      </c>
      <c r="L13" s="8">
        <f>H13/K13</f>
        <v>80.54098360655739</v>
      </c>
      <c r="M13" s="27">
        <v>0</v>
      </c>
      <c r="N13" s="9">
        <f>L13*M13</f>
        <v>0</v>
      </c>
      <c r="O13" s="28">
        <v>0</v>
      </c>
      <c r="P13" s="9">
        <f>(L13+N13)*O13</f>
        <v>0</v>
      </c>
      <c r="Q13" s="29" t="s">
        <v>48</v>
      </c>
      <c r="R13" s="27">
        <v>0</v>
      </c>
      <c r="S13" s="9">
        <f>L13*R13</f>
        <v>0</v>
      </c>
      <c r="T13" s="8">
        <f>S13+L13+N13+P13</f>
        <v>80.54098360655739</v>
      </c>
      <c r="U13" s="23" t="s">
        <v>41</v>
      </c>
      <c r="V13" s="30" t="s">
        <v>11</v>
      </c>
      <c r="W13" s="23">
        <v>165701001</v>
      </c>
      <c r="X13" s="23">
        <v>1657239326</v>
      </c>
      <c r="Y13" s="31" t="s">
        <v>51</v>
      </c>
      <c r="Z13" s="23" t="s">
        <v>44</v>
      </c>
      <c r="AA13" s="23">
        <v>2</v>
      </c>
    </row>
    <row r="14" spans="1:27" ht="77.5">
      <c r="A14" s="20" t="s">
        <v>18</v>
      </c>
      <c r="B14" s="21" t="s">
        <v>55</v>
      </c>
      <c r="C14" s="22" t="s">
        <v>39</v>
      </c>
      <c r="D14" s="22" t="s">
        <v>39</v>
      </c>
      <c r="E14" s="23" t="s">
        <v>40</v>
      </c>
      <c r="F14" s="23" t="s">
        <v>40</v>
      </c>
      <c r="G14" s="24">
        <v>103.16</v>
      </c>
      <c r="H14" s="10">
        <f>G14/1.22</f>
        <v>84.557377049180332</v>
      </c>
      <c r="I14" s="25" t="s">
        <v>45</v>
      </c>
      <c r="J14" s="26">
        <v>1</v>
      </c>
      <c r="K14" s="26">
        <v>1</v>
      </c>
      <c r="L14" s="10">
        <f t="shared" ref="L14:L15" si="0">H14/K14</f>
        <v>84.557377049180332</v>
      </c>
      <c r="M14" s="27">
        <v>0</v>
      </c>
      <c r="N14" s="9">
        <f t="shared" ref="N14:N15" si="1">L14*M14</f>
        <v>0</v>
      </c>
      <c r="O14" s="28">
        <v>0</v>
      </c>
      <c r="P14" s="9">
        <f t="shared" ref="P14:P15" si="2">(L14+N14)*O14</f>
        <v>0</v>
      </c>
      <c r="Q14" s="29" t="s">
        <v>48</v>
      </c>
      <c r="R14" s="27">
        <v>0</v>
      </c>
      <c r="S14" s="9">
        <f t="shared" ref="S14" si="3">L14*R14</f>
        <v>0</v>
      </c>
      <c r="T14" s="10">
        <f>S14+L14+N14+P14</f>
        <v>84.557377049180332</v>
      </c>
      <c r="U14" s="23" t="s">
        <v>42</v>
      </c>
      <c r="V14" s="30" t="s">
        <v>11</v>
      </c>
      <c r="W14" s="23">
        <v>784201001</v>
      </c>
      <c r="X14" s="32">
        <v>7804526950</v>
      </c>
      <c r="Y14" s="31" t="s">
        <v>52</v>
      </c>
      <c r="Z14" s="23" t="s">
        <v>44</v>
      </c>
      <c r="AA14" s="23">
        <v>2</v>
      </c>
    </row>
    <row r="15" spans="1:27" ht="77.5">
      <c r="A15" s="20" t="s">
        <v>19</v>
      </c>
      <c r="B15" s="21" t="s">
        <v>56</v>
      </c>
      <c r="C15" s="22" t="s">
        <v>39</v>
      </c>
      <c r="D15" s="22" t="s">
        <v>39</v>
      </c>
      <c r="E15" s="23" t="s">
        <v>40</v>
      </c>
      <c r="F15" s="23" t="s">
        <v>40</v>
      </c>
      <c r="G15" s="24">
        <v>110.05</v>
      </c>
      <c r="H15" s="10">
        <f>G15/1.22</f>
        <v>90.204918032786878</v>
      </c>
      <c r="I15" s="25" t="s">
        <v>45</v>
      </c>
      <c r="J15" s="26">
        <v>1</v>
      </c>
      <c r="K15" s="26">
        <v>1</v>
      </c>
      <c r="L15" s="10">
        <f t="shared" si="0"/>
        <v>90.204918032786878</v>
      </c>
      <c r="M15" s="27">
        <v>0</v>
      </c>
      <c r="N15" s="9">
        <f t="shared" si="1"/>
        <v>0</v>
      </c>
      <c r="O15" s="28">
        <v>0</v>
      </c>
      <c r="P15" s="9">
        <f t="shared" si="2"/>
        <v>0</v>
      </c>
      <c r="Q15" s="29" t="s">
        <v>48</v>
      </c>
      <c r="R15" s="27">
        <v>0</v>
      </c>
      <c r="S15" s="9">
        <f>L15*R15</f>
        <v>0</v>
      </c>
      <c r="T15" s="10">
        <f>S15+L15+N15+P15</f>
        <v>90.204918032786878</v>
      </c>
      <c r="U15" s="23" t="s">
        <v>43</v>
      </c>
      <c r="V15" s="30" t="s">
        <v>11</v>
      </c>
      <c r="W15" s="23">
        <v>771701001</v>
      </c>
      <c r="X15" s="23">
        <v>7703214111</v>
      </c>
      <c r="Y15" s="31" t="s">
        <v>53</v>
      </c>
      <c r="Z15" s="23" t="s">
        <v>44</v>
      </c>
      <c r="AA15" s="23">
        <v>2</v>
      </c>
    </row>
    <row r="16" spans="1:27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ht="18.5">
      <c r="A17" s="41" t="s">
        <v>31</v>
      </c>
      <c r="B17" s="41"/>
      <c r="C17" s="41"/>
      <c r="D17" s="12"/>
      <c r="E17" s="45"/>
      <c r="F17" s="45"/>
      <c r="G17" s="45"/>
      <c r="H17" s="45"/>
      <c r="I17" s="45"/>
      <c r="L17" s="45"/>
      <c r="M17" s="45"/>
      <c r="N17" s="45"/>
      <c r="O17" s="45"/>
      <c r="P17" s="45"/>
      <c r="T17" s="45"/>
      <c r="U17" s="45"/>
      <c r="V17" s="45"/>
      <c r="W17" s="45"/>
      <c r="X17" s="45"/>
    </row>
    <row r="18" spans="1:27" ht="18.5">
      <c r="A18" s="13"/>
      <c r="B18" s="13"/>
      <c r="C18" s="14"/>
      <c r="D18" s="12"/>
      <c r="E18" s="49" t="s">
        <v>34</v>
      </c>
      <c r="F18" s="49"/>
      <c r="G18" s="49"/>
      <c r="H18" s="49"/>
      <c r="I18" s="49"/>
      <c r="L18" s="48" t="s">
        <v>35</v>
      </c>
      <c r="M18" s="48"/>
      <c r="N18" s="48"/>
      <c r="O18" s="48"/>
      <c r="P18" s="48"/>
      <c r="T18" s="49" t="s">
        <v>36</v>
      </c>
      <c r="U18" s="49"/>
      <c r="V18" s="49"/>
      <c r="W18" s="49"/>
      <c r="X18" s="49"/>
    </row>
    <row r="19" spans="1:27" ht="18.7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8.5">
      <c r="A20" s="11" t="s">
        <v>32</v>
      </c>
      <c r="B20" s="11"/>
      <c r="C20" s="11"/>
      <c r="D20" s="12"/>
      <c r="E20" s="45"/>
      <c r="F20" s="45"/>
      <c r="G20" s="45"/>
      <c r="H20" s="45"/>
      <c r="I20" s="45"/>
      <c r="L20" s="45"/>
      <c r="M20" s="45"/>
      <c r="N20" s="45"/>
      <c r="O20" s="45"/>
      <c r="P20" s="45"/>
      <c r="T20" s="45"/>
      <c r="U20" s="45"/>
      <c r="V20" s="45"/>
      <c r="W20" s="45"/>
      <c r="X20" s="45"/>
    </row>
    <row r="21" spans="1:27" ht="18.5">
      <c r="A21" s="13"/>
      <c r="B21" s="13"/>
      <c r="C21" s="14"/>
      <c r="D21" s="12"/>
      <c r="E21" s="49" t="s">
        <v>34</v>
      </c>
      <c r="F21" s="49"/>
      <c r="G21" s="49"/>
      <c r="H21" s="49"/>
      <c r="I21" s="49"/>
      <c r="L21" s="48" t="s">
        <v>35</v>
      </c>
      <c r="M21" s="48"/>
      <c r="N21" s="48"/>
      <c r="O21" s="48"/>
      <c r="P21" s="48"/>
      <c r="T21" s="49" t="s">
        <v>36</v>
      </c>
      <c r="U21" s="49"/>
      <c r="V21" s="49"/>
      <c r="W21" s="49"/>
      <c r="X21" s="49"/>
    </row>
    <row r="22" spans="1:27" ht="18.7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8.5">
      <c r="A23" s="11" t="s">
        <v>33</v>
      </c>
      <c r="B23" s="11"/>
      <c r="C23" s="11"/>
      <c r="E23" s="45"/>
      <c r="F23" s="45"/>
      <c r="G23" s="45"/>
      <c r="H23" s="45"/>
      <c r="I23" s="45"/>
      <c r="L23" s="45"/>
      <c r="M23" s="45"/>
      <c r="N23" s="45"/>
      <c r="O23" s="45"/>
      <c r="P23" s="45"/>
      <c r="T23" s="45"/>
      <c r="U23" s="45"/>
      <c r="V23" s="45"/>
      <c r="W23" s="45"/>
      <c r="X23" s="45"/>
    </row>
    <row r="24" spans="1:27" ht="15.5">
      <c r="E24" s="49" t="s">
        <v>34</v>
      </c>
      <c r="F24" s="49"/>
      <c r="G24" s="49"/>
      <c r="H24" s="49"/>
      <c r="I24" s="49"/>
      <c r="L24" s="48" t="s">
        <v>35</v>
      </c>
      <c r="M24" s="48"/>
      <c r="N24" s="48"/>
      <c r="O24" s="48"/>
      <c r="P24" s="48"/>
      <c r="T24" s="49" t="s">
        <v>36</v>
      </c>
      <c r="U24" s="49"/>
      <c r="V24" s="49"/>
      <c r="W24" s="49"/>
      <c r="X24" s="49"/>
    </row>
  </sheetData>
  <autoFilter ref="A11:AA11" xr:uid="{00000000-0009-0000-0000-000000000000}"/>
  <mergeCells count="60">
    <mergeCell ref="A2:AA2"/>
    <mergeCell ref="A3:AA3"/>
    <mergeCell ref="Y7:AA7"/>
    <mergeCell ref="Y6:AA6"/>
    <mergeCell ref="Y5:AA5"/>
    <mergeCell ref="J4:N4"/>
    <mergeCell ref="S5:X5"/>
    <mergeCell ref="S6:X6"/>
    <mergeCell ref="T23:X23"/>
    <mergeCell ref="T21:X21"/>
    <mergeCell ref="T24:X24"/>
    <mergeCell ref="E24:I24"/>
    <mergeCell ref="L20:P20"/>
    <mergeCell ref="L21:P21"/>
    <mergeCell ref="L23:P23"/>
    <mergeCell ref="L24:P24"/>
    <mergeCell ref="E23:I23"/>
    <mergeCell ref="E20:I20"/>
    <mergeCell ref="E21:I21"/>
    <mergeCell ref="T20:X20"/>
    <mergeCell ref="E17:I17"/>
    <mergeCell ref="E18:I18"/>
    <mergeCell ref="T18:X18"/>
    <mergeCell ref="I9:I10"/>
    <mergeCell ref="J9:J10"/>
    <mergeCell ref="K9:K10"/>
    <mergeCell ref="L9:L10"/>
    <mergeCell ref="X9:X10"/>
    <mergeCell ref="M9:N9"/>
    <mergeCell ref="T9:T10"/>
    <mergeCell ref="Q9:S9"/>
    <mergeCell ref="U9:U10"/>
    <mergeCell ref="V9:V10"/>
    <mergeCell ref="Y9:Y10"/>
    <mergeCell ref="L17:P17"/>
    <mergeCell ref="Z9:Z10"/>
    <mergeCell ref="W9:W10"/>
    <mergeCell ref="L18:P18"/>
    <mergeCell ref="O9:P9"/>
    <mergeCell ref="B9:B10"/>
    <mergeCell ref="C9:C10"/>
    <mergeCell ref="E9:E10"/>
    <mergeCell ref="G9:G10"/>
    <mergeCell ref="H9:H10"/>
    <mergeCell ref="A19:AA19"/>
    <mergeCell ref="A16:AA16"/>
    <mergeCell ref="A22:AA22"/>
    <mergeCell ref="W1:AA1"/>
    <mergeCell ref="A1:V1"/>
    <mergeCell ref="A5:R8"/>
    <mergeCell ref="S8:AA8"/>
    <mergeCell ref="O4:AA4"/>
    <mergeCell ref="A4:I4"/>
    <mergeCell ref="A17:C17"/>
    <mergeCell ref="S7:X7"/>
    <mergeCell ref="AA9:AA10"/>
    <mergeCell ref="F9:F10"/>
    <mergeCell ref="A9:A10"/>
    <mergeCell ref="T17:X17"/>
    <mergeCell ref="D9:D10"/>
  </mergeCells>
  <phoneticPr fontId="9" type="noConversion"/>
  <pageMargins left="0.25" right="0.25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2026-01-13T06:18:52Z</dcterms:modified>
</cp:coreProperties>
</file>